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Volumes/BAS 2025/SPINOUT ADVISORY/CLIENT RESOURCES/"/>
    </mc:Choice>
  </mc:AlternateContent>
  <xr:revisionPtr revIDLastSave="0" documentId="13_ncr:20001_{053A02F2-26EA-E741-9469-B4F7DC994AC9}" xr6:coauthVersionLast="47" xr6:coauthVersionMax="47" xr10:uidLastSave="{00000000-0000-0000-0000-000000000000}"/>
  <bookViews>
    <workbookView xWindow="0" yWindow="600" windowWidth="51200" windowHeight="28200" xr2:uid="{00000000-000D-0000-FFFF-FFFF00000000}"/>
  </bookViews>
  <sheets>
    <sheet name="Meeting Cost Calculator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G33" i="1" s="1"/>
  <c r="H33" i="1" s="1"/>
  <c r="F32" i="1"/>
  <c r="G32" i="1" s="1"/>
  <c r="H32" i="1" s="1"/>
  <c r="F31" i="1"/>
  <c r="G31" i="1" s="1"/>
  <c r="H31" i="1" s="1"/>
  <c r="F30" i="1"/>
  <c r="G30" i="1" s="1"/>
  <c r="H30" i="1" s="1"/>
  <c r="F29" i="1"/>
  <c r="G29" i="1" s="1"/>
  <c r="H29" i="1" s="1"/>
  <c r="F28" i="1"/>
  <c r="G28" i="1" s="1"/>
  <c r="H28" i="1" s="1"/>
  <c r="F27" i="1"/>
  <c r="G27" i="1" s="1"/>
  <c r="H27" i="1" s="1"/>
  <c r="F26" i="1"/>
  <c r="G26" i="1" s="1"/>
  <c r="B22" i="1"/>
  <c r="B18" i="1"/>
  <c r="B19" i="1" s="1"/>
  <c r="E16" i="1"/>
  <c r="E17" i="1" s="1"/>
  <c r="E18" i="1" s="1"/>
  <c r="E19" i="1" s="1"/>
  <c r="B15" i="1"/>
  <c r="B17" i="1" s="1"/>
  <c r="E21" i="1" l="1"/>
  <c r="E20" i="1"/>
  <c r="B20" i="1"/>
  <c r="B21" i="1"/>
  <c r="G35" i="1"/>
  <c r="H26" i="1"/>
  <c r="H35" i="1" s="1"/>
  <c r="B16" i="1"/>
</calcChain>
</file>

<file path=xl/sharedStrings.xml><?xml version="1.0" encoding="utf-8"?>
<sst xmlns="http://schemas.openxmlformats.org/spreadsheetml/2006/main" count="65" uniqueCount="60">
  <si>
    <t>MEETING COST CALCULATOR</t>
  </si>
  <si>
    <t>Enter your weekly averages below. Yellow cells are inputs; green cells calculate automatically.</t>
  </si>
  <si>
    <t>INPUT</t>
  </si>
  <si>
    <t>VALUE</t>
  </si>
  <si>
    <t>LATE TO MEETING CALCULATOR</t>
  </si>
  <si>
    <t>Meetings per week</t>
  </si>
  <si>
    <t>Average meeting duration (minutes)</t>
  </si>
  <si>
    <t>Minutes late</t>
  </si>
  <si>
    <t>Average number of attendees</t>
  </si>
  <si>
    <t>People waiting</t>
  </si>
  <si>
    <t>Average hourly cost per attendee (R)</t>
  </si>
  <si>
    <t>Average hourly cost per person (R)</t>
  </si>
  <si>
    <t>Weeks per month</t>
  </si>
  <si>
    <t>Late meetings per week</t>
  </si>
  <si>
    <t>OUTPUT</t>
  </si>
  <si>
    <t>RESULT</t>
  </si>
  <si>
    <t>Personal meeting time per week (hours)</t>
  </si>
  <si>
    <t>% of a 40-hour week spent in meetings</t>
  </si>
  <si>
    <t>Total staff minutes wasted each time</t>
  </si>
  <si>
    <t>Combined attendee-hours per week</t>
  </si>
  <si>
    <t>Total staff hours wasted each time</t>
  </si>
  <si>
    <t>Cost per average meeting</t>
  </si>
  <si>
    <t>Cost of one late start</t>
  </si>
  <si>
    <t>Weekly meeting cost</t>
  </si>
  <si>
    <t>Weekly cost of lateness</t>
  </si>
  <si>
    <t>Monthly meeting cost</t>
  </si>
  <si>
    <t>Monthly cost of lateness</t>
  </si>
  <si>
    <t>Annual meeting cost</t>
  </si>
  <si>
    <t>Annual cost of lateness</t>
  </si>
  <si>
    <t>Whole-room cost per minute</t>
  </si>
  <si>
    <t>Example: 5 minutes late × 6 people waiting = 30 staff-minutes lost before the meeting even starts.</t>
  </si>
  <si>
    <t>OPTIONAL: AUDIT YOUR RECURRING MEETINGS</t>
  </si>
  <si>
    <t>Meeting discipline rule: if the meeting starts at 10h00, it starts at 10h00. Everyone else's time has value too.</t>
  </si>
  <si>
    <t>Meeting / Type</t>
  </si>
  <si>
    <t>Meetings / Week</t>
  </si>
  <si>
    <t>Avg Duration (min)</t>
  </si>
  <si>
    <t>Avg Attendees</t>
  </si>
  <si>
    <t>Avg Hourly Cost (R)</t>
  </si>
  <si>
    <t>Cost / Meeting</t>
  </si>
  <si>
    <t>Weekly Cost</t>
  </si>
  <si>
    <t>Monthly Cost</t>
  </si>
  <si>
    <t>Weekly team meeting</t>
  </si>
  <si>
    <t>Founder / management sync</t>
  </si>
  <si>
    <t>Project status meeting</t>
  </si>
  <si>
    <t>TOTAL</t>
  </si>
  <si>
    <t>MEETING DISCIPLINE CHECK</t>
  </si>
  <si>
    <t>Before accepting a meeting, ask:</t>
  </si>
  <si>
    <t>Is a live meeting actually necessary?</t>
  </si>
  <si>
    <t>No agenda?</t>
  </si>
  <si>
    <t>Ask for one before accepting.</t>
  </si>
  <si>
    <t>Attendees</t>
  </si>
  <si>
    <t>Invite only people needed to decide, contribute or own an action.</t>
  </si>
  <si>
    <t>Duration</t>
  </si>
  <si>
    <t>Default to 25 or 50 minutes rather than 30 or 60.</t>
  </si>
  <si>
    <t>Close-out</t>
  </si>
  <si>
    <t>Record decisions, owners and due dates before the meeting ends.</t>
  </si>
  <si>
    <t>Sources</t>
  </si>
  <si>
    <t>https://www.atlassian.com/blog/workplace-woes-meetings</t>
  </si>
  <si>
    <t>https://www.microsoft.com/en-us/worklab/work-trend-index/2025-the-year-the-frontier-firm-is-born</t>
  </si>
  <si>
    <t>www.spinoutadvisory.co.za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</si>
</sst>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R\ #,##0.00"/>
    <numFmt numFmtId="165" formatCode="0.0"/>
    <numFmt numFmtId="166" formatCode="0.0%"/>
  </numFmts>
  <fonts count="9">
    <font>
      <sz val="11"/>
      <name val="Carlito"/>
    </font>
    <font>
      <b/>
      <sz val="16"/>
      <color rgb="FFFFFFFF"/>
      <name val="Carlito"/>
    </font>
    <font>
      <i/>
      <sz val="11"/>
      <color rgb="FF444444"/>
      <name val="Carlito"/>
    </font>
    <font>
      <b/>
      <sz val="11"/>
      <color rgb="FF173F35"/>
      <name val="Carlito"/>
    </font>
    <font>
      <b/>
      <sz val="11"/>
      <name val="Carlito"/>
    </font>
    <font>
      <b/>
      <sz val="11"/>
      <color rgb="FFFFFFFF"/>
      <name val="Carlito"/>
    </font>
    <font>
      <b/>
      <sz val="11"/>
      <color rgb="FF7A1F1F"/>
      <name val="Carlito"/>
    </font>
    <font>
      <b/>
      <i/>
      <sz val="11"/>
      <color rgb="FF444444"/>
      <name val="Carlito"/>
    </font>
    <font>
      <u/>
      <sz val="11"/>
      <color theme="1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3F35"/>
      </patternFill>
    </fill>
    <fill>
      <patternFill patternType="solid">
        <fgColor rgb="FFDCE8E3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173F35"/>
      </patternFill>
    </fill>
    <fill>
      <patternFill patternType="solid">
        <fgColor rgb="FFDCE8E3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8E6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D0D0D0"/>
      </left>
      <right/>
      <top style="thin">
        <color rgb="FFD0D0D0"/>
      </top>
      <bottom style="thin">
        <color rgb="FF8AA49A"/>
      </bottom>
      <diagonal/>
    </border>
    <border>
      <left/>
      <right style="thin">
        <color rgb="FFD0D0D0"/>
      </right>
      <top style="thin">
        <color rgb="FFD0D0D0"/>
      </top>
      <bottom style="thin">
        <color rgb="FF8AA49A"/>
      </bottom>
      <diagonal/>
    </border>
    <border>
      <left style="thin">
        <color rgb="FFD0D0D0"/>
      </left>
      <right/>
      <top/>
      <bottom/>
      <diagonal/>
    </border>
    <border>
      <left/>
      <right style="thin">
        <color rgb="FFD0D0D0"/>
      </right>
      <top/>
      <bottom/>
      <diagonal/>
    </border>
    <border>
      <left style="thin">
        <color rgb="FFD0D0D0"/>
      </left>
      <right/>
      <top/>
      <bottom style="thin">
        <color rgb="FFD0D0D0"/>
      </bottom>
      <diagonal/>
    </border>
    <border>
      <left/>
      <right style="thin">
        <color rgb="FFD0D0D0"/>
      </right>
      <top/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/>
      <top/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1" fontId="4" fillId="4" borderId="5" xfId="0" applyNumberFormat="1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2" fontId="4" fillId="4" borderId="7" xfId="0" applyNumberFormat="1" applyFont="1" applyFill="1" applyBorder="1" applyAlignment="1">
      <alignment vertical="center"/>
    </xf>
    <xf numFmtId="165" fontId="4" fillId="5" borderId="5" xfId="0" applyNumberFormat="1" applyFont="1" applyFill="1" applyBorder="1" applyAlignment="1">
      <alignment vertical="center"/>
    </xf>
    <xf numFmtId="166" fontId="4" fillId="5" borderId="5" xfId="0" applyNumberFormat="1" applyFon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/>
    </xf>
    <xf numFmtId="0" fontId="0" fillId="4" borderId="0" xfId="0" applyFill="1" applyAlignment="1">
      <alignment vertical="center"/>
    </xf>
    <xf numFmtId="164" fontId="0" fillId="4" borderId="0" xfId="0" applyNumberFormat="1" applyFill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5" xfId="0" applyNumberFormat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164" fontId="3" fillId="5" borderId="13" xfId="0" applyNumberFormat="1" applyFont="1" applyFill="1" applyBorder="1" applyAlignment="1">
      <alignment vertical="center"/>
    </xf>
    <xf numFmtId="164" fontId="3" fillId="5" borderId="14" xfId="0" applyNumberFormat="1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1" fontId="4" fillId="8" borderId="5" xfId="0" applyNumberFormat="1" applyFont="1" applyFill="1" applyBorder="1" applyAlignment="1">
      <alignment vertical="center"/>
    </xf>
    <xf numFmtId="164" fontId="4" fillId="8" borderId="5" xfId="0" applyNumberFormat="1" applyFont="1" applyFill="1" applyBorder="1" applyAlignment="1">
      <alignment vertical="center"/>
    </xf>
    <xf numFmtId="2" fontId="4" fillId="8" borderId="7" xfId="0" applyNumberFormat="1" applyFont="1" applyFill="1" applyBorder="1" applyAlignment="1">
      <alignment vertical="center"/>
    </xf>
    <xf numFmtId="1" fontId="4" fillId="9" borderId="5" xfId="0" applyNumberFormat="1" applyFont="1" applyFill="1" applyBorder="1" applyAlignment="1">
      <alignment vertical="center"/>
    </xf>
    <xf numFmtId="2" fontId="4" fillId="9" borderId="5" xfId="0" applyNumberFormat="1" applyFont="1" applyFill="1" applyBorder="1" applyAlignment="1">
      <alignment vertical="center"/>
    </xf>
    <xf numFmtId="164" fontId="4" fillId="9" borderId="5" xfId="0" applyNumberFormat="1" applyFont="1" applyFill="1" applyBorder="1" applyAlignment="1">
      <alignment vertical="center"/>
    </xf>
    <xf numFmtId="164" fontId="4" fillId="9" borderId="7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6" fillId="10" borderId="0" xfId="0" applyFont="1" applyFill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38100</xdr:rowOff>
    </xdr:from>
    <xdr:to>
      <xdr:col>3</xdr:col>
      <xdr:colOff>144116</xdr:colOff>
      <xdr:row>0</xdr:row>
      <xdr:rowOff>2324100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98F03E-0066-5585-3724-004C9DBF8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38100"/>
          <a:ext cx="5287617" cy="228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pinoutadvisory.co.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I4" sqref="I4"/>
    </sheetView>
  </sheetViews>
  <sheetFormatPr baseColWidth="10" defaultColWidth="8.83203125" defaultRowHeight="15"/>
  <cols>
    <col min="1" max="1" width="34" customWidth="1"/>
    <col min="2" max="2" width="20" customWidth="1"/>
    <col min="3" max="3" width="16" customWidth="1"/>
    <col min="4" max="4" width="34" customWidth="1"/>
    <col min="5" max="5" width="20" customWidth="1"/>
    <col min="6" max="6" width="15.33203125" customWidth="1"/>
    <col min="7" max="8" width="18" customWidth="1"/>
  </cols>
  <sheetData>
    <row r="1" spans="1:8" ht="190" customHeight="1"/>
    <row r="2" spans="1:8">
      <c r="A2" s="51" t="s">
        <v>59</v>
      </c>
    </row>
    <row r="4" spans="1:8" ht="37.25" customHeight="1">
      <c r="A4" s="42" t="s">
        <v>0</v>
      </c>
      <c r="B4" s="42"/>
      <c r="C4" s="42"/>
      <c r="D4" s="42"/>
      <c r="E4" s="1"/>
      <c r="F4" s="1"/>
      <c r="G4" s="1"/>
      <c r="H4" s="1"/>
    </row>
    <row r="5" spans="1:8">
      <c r="A5" s="43" t="s">
        <v>1</v>
      </c>
      <c r="B5" s="43"/>
      <c r="C5" s="43"/>
      <c r="D5" s="43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2" t="s">
        <v>2</v>
      </c>
      <c r="B7" s="3" t="s">
        <v>3</v>
      </c>
      <c r="C7" s="1"/>
      <c r="D7" s="47" t="s">
        <v>4</v>
      </c>
      <c r="E7" s="47"/>
      <c r="F7" s="47"/>
      <c r="G7" s="1"/>
      <c r="H7" s="1"/>
    </row>
    <row r="8" spans="1:8">
      <c r="A8" s="4" t="s">
        <v>5</v>
      </c>
      <c r="B8" s="5">
        <v>10</v>
      </c>
      <c r="C8" s="1"/>
      <c r="D8" s="33" t="s">
        <v>2</v>
      </c>
      <c r="E8" s="34" t="s">
        <v>3</v>
      </c>
      <c r="F8" s="1"/>
      <c r="G8" s="1"/>
      <c r="H8" s="1"/>
    </row>
    <row r="9" spans="1:8">
      <c r="A9" s="4" t="s">
        <v>6</v>
      </c>
      <c r="B9" s="5">
        <v>45</v>
      </c>
      <c r="C9" s="1"/>
      <c r="D9" s="4" t="s">
        <v>7</v>
      </c>
      <c r="E9" s="35">
        <v>5</v>
      </c>
      <c r="F9" s="1"/>
      <c r="G9" s="1"/>
      <c r="H9" s="1"/>
    </row>
    <row r="10" spans="1:8">
      <c r="A10" s="4" t="s">
        <v>8</v>
      </c>
      <c r="B10" s="5">
        <v>6</v>
      </c>
      <c r="C10" s="1"/>
      <c r="D10" s="4" t="s">
        <v>9</v>
      </c>
      <c r="E10" s="35">
        <v>6</v>
      </c>
      <c r="F10" s="1"/>
      <c r="G10" s="1"/>
      <c r="H10" s="1"/>
    </row>
    <row r="11" spans="1:8">
      <c r="A11" s="4" t="s">
        <v>10</v>
      </c>
      <c r="B11" s="6">
        <v>500</v>
      </c>
      <c r="C11" s="1"/>
      <c r="D11" s="4" t="s">
        <v>11</v>
      </c>
      <c r="E11" s="36">
        <v>500</v>
      </c>
      <c r="F11" s="1"/>
      <c r="G11" s="1"/>
      <c r="H11" s="1"/>
    </row>
    <row r="12" spans="1:8">
      <c r="A12" s="7" t="s">
        <v>12</v>
      </c>
      <c r="B12" s="8">
        <v>4.33</v>
      </c>
      <c r="C12" s="1"/>
      <c r="D12" s="4" t="s">
        <v>13</v>
      </c>
      <c r="E12" s="35">
        <v>2</v>
      </c>
      <c r="F12" s="1"/>
      <c r="G12" s="1"/>
      <c r="H12" s="1"/>
    </row>
    <row r="13" spans="1:8">
      <c r="A13" s="1"/>
      <c r="B13" s="1"/>
      <c r="C13" s="1"/>
      <c r="D13" s="7" t="s">
        <v>12</v>
      </c>
      <c r="E13" s="37">
        <v>4.33</v>
      </c>
      <c r="F13" s="1"/>
      <c r="G13" s="1"/>
      <c r="H13" s="1"/>
    </row>
    <row r="14" spans="1:8">
      <c r="A14" s="2" t="s">
        <v>14</v>
      </c>
      <c r="B14" s="3" t="s">
        <v>15</v>
      </c>
      <c r="C14" s="1"/>
      <c r="D14" s="1"/>
      <c r="E14" s="1"/>
      <c r="F14" s="1"/>
      <c r="G14" s="1"/>
      <c r="H14" s="1"/>
    </row>
    <row r="15" spans="1:8">
      <c r="A15" s="4" t="s">
        <v>16</v>
      </c>
      <c r="B15" s="9">
        <f>B8*B9/60</f>
        <v>7.5</v>
      </c>
      <c r="C15" s="1"/>
      <c r="D15" s="33" t="s">
        <v>14</v>
      </c>
      <c r="E15" s="34" t="s">
        <v>15</v>
      </c>
      <c r="F15" s="1"/>
      <c r="G15" s="1"/>
      <c r="H15" s="1"/>
    </row>
    <row r="16" spans="1:8">
      <c r="A16" s="4" t="s">
        <v>17</v>
      </c>
      <c r="B16" s="10">
        <f>B15/40</f>
        <v>0.1875</v>
      </c>
      <c r="C16" s="1"/>
      <c r="D16" s="4" t="s">
        <v>18</v>
      </c>
      <c r="E16" s="38">
        <f>E9*E10</f>
        <v>30</v>
      </c>
      <c r="F16" s="1"/>
      <c r="G16" s="1"/>
      <c r="H16" s="1"/>
    </row>
    <row r="17" spans="1:8">
      <c r="A17" s="4" t="s">
        <v>19</v>
      </c>
      <c r="B17" s="9">
        <f>B15*B10</f>
        <v>45</v>
      </c>
      <c r="C17" s="1"/>
      <c r="D17" s="4" t="s">
        <v>20</v>
      </c>
      <c r="E17" s="39">
        <f>E16/60</f>
        <v>0.5</v>
      </c>
      <c r="F17" s="1"/>
      <c r="G17" s="1"/>
      <c r="H17" s="1"/>
    </row>
    <row r="18" spans="1:8">
      <c r="A18" s="4" t="s">
        <v>21</v>
      </c>
      <c r="B18" s="11">
        <f>B9/60*B10*B11</f>
        <v>2250</v>
      </c>
      <c r="C18" s="1"/>
      <c r="D18" s="4" t="s">
        <v>22</v>
      </c>
      <c r="E18" s="40">
        <f>E17*E11</f>
        <v>250</v>
      </c>
      <c r="F18" s="1"/>
      <c r="G18" s="1"/>
      <c r="H18" s="1"/>
    </row>
    <row r="19" spans="1:8">
      <c r="A19" s="4" t="s">
        <v>23</v>
      </c>
      <c r="B19" s="11">
        <f>B18*B8</f>
        <v>22500</v>
      </c>
      <c r="C19" s="1"/>
      <c r="D19" s="4" t="s">
        <v>24</v>
      </c>
      <c r="E19" s="40">
        <f>E18*E12</f>
        <v>500</v>
      </c>
      <c r="F19" s="1"/>
      <c r="G19" s="1"/>
      <c r="H19" s="1"/>
    </row>
    <row r="20" spans="1:8">
      <c r="A20" s="4" t="s">
        <v>25</v>
      </c>
      <c r="B20" s="11">
        <f>B19*B12</f>
        <v>97425</v>
      </c>
      <c r="C20" s="1"/>
      <c r="D20" s="4" t="s">
        <v>26</v>
      </c>
      <c r="E20" s="40">
        <f>E19*E13</f>
        <v>2165</v>
      </c>
      <c r="F20" s="1"/>
      <c r="G20" s="1"/>
      <c r="H20" s="1"/>
    </row>
    <row r="21" spans="1:8">
      <c r="A21" s="4" t="s">
        <v>27</v>
      </c>
      <c r="B21" s="11">
        <f>B19*52</f>
        <v>1170000</v>
      </c>
      <c r="C21" s="1"/>
      <c r="D21" s="7" t="s">
        <v>28</v>
      </c>
      <c r="E21" s="41">
        <f>E19*52</f>
        <v>26000</v>
      </c>
      <c r="F21" s="1"/>
      <c r="G21" s="1"/>
      <c r="H21" s="1"/>
    </row>
    <row r="22" spans="1:8">
      <c r="A22" s="7" t="s">
        <v>29</v>
      </c>
      <c r="B22" s="12">
        <f>B10*B11/60</f>
        <v>50</v>
      </c>
      <c r="C22" s="1"/>
      <c r="D22" s="1"/>
      <c r="E22" s="1"/>
      <c r="F22" s="1"/>
      <c r="G22" s="1"/>
      <c r="H22" s="1"/>
    </row>
    <row r="23" spans="1:8" ht="45.25" customHeight="1">
      <c r="A23" s="1"/>
      <c r="B23" s="1"/>
      <c r="C23" s="1"/>
      <c r="D23" s="48" t="s">
        <v>30</v>
      </c>
      <c r="E23" s="48"/>
      <c r="F23" s="48"/>
      <c r="G23" s="1"/>
      <c r="H23" s="1"/>
    </row>
    <row r="24" spans="1:8" ht="42.75" customHeight="1">
      <c r="A24" s="44" t="s">
        <v>31</v>
      </c>
      <c r="B24" s="44"/>
      <c r="C24" s="44"/>
      <c r="D24" s="45" t="s">
        <v>32</v>
      </c>
      <c r="E24" s="45"/>
      <c r="F24" s="45"/>
      <c r="G24" s="44"/>
      <c r="H24" s="44"/>
    </row>
    <row r="25" spans="1:8" ht="80">
      <c r="A25" s="13" t="s">
        <v>33</v>
      </c>
      <c r="B25" s="14" t="s">
        <v>34</v>
      </c>
      <c r="C25" s="14" t="s">
        <v>35</v>
      </c>
      <c r="D25" s="14" t="s">
        <v>36</v>
      </c>
      <c r="E25" s="14" t="s">
        <v>37</v>
      </c>
      <c r="F25" s="14" t="s">
        <v>38</v>
      </c>
      <c r="G25" s="14" t="s">
        <v>39</v>
      </c>
      <c r="H25" s="15" t="s">
        <v>40</v>
      </c>
    </row>
    <row r="26" spans="1:8">
      <c r="A26" s="16" t="s">
        <v>41</v>
      </c>
      <c r="B26" s="17">
        <v>1</v>
      </c>
      <c r="C26" s="17">
        <v>60</v>
      </c>
      <c r="D26" s="17">
        <v>8</v>
      </c>
      <c r="E26" s="18">
        <v>500</v>
      </c>
      <c r="F26" s="19">
        <f t="shared" ref="F26:F33" si="0">C26/60*D26*E26</f>
        <v>4000</v>
      </c>
      <c r="G26" s="19">
        <f t="shared" ref="G26:G33" si="1">B26*F26</f>
        <v>4000</v>
      </c>
      <c r="H26" s="20">
        <f t="shared" ref="H26:H33" si="2">G26*$B$12</f>
        <v>17320</v>
      </c>
    </row>
    <row r="27" spans="1:8">
      <c r="A27" s="16" t="s">
        <v>42</v>
      </c>
      <c r="B27" s="17">
        <v>2</v>
      </c>
      <c r="C27" s="17">
        <v>45</v>
      </c>
      <c r="D27" s="17">
        <v>4</v>
      </c>
      <c r="E27" s="18">
        <v>700</v>
      </c>
      <c r="F27" s="19">
        <f t="shared" si="0"/>
        <v>2100</v>
      </c>
      <c r="G27" s="19">
        <f t="shared" si="1"/>
        <v>4200</v>
      </c>
      <c r="H27" s="20">
        <f t="shared" si="2"/>
        <v>18186</v>
      </c>
    </row>
    <row r="28" spans="1:8">
      <c r="A28" s="16" t="s">
        <v>43</v>
      </c>
      <c r="B28" s="17">
        <v>2</v>
      </c>
      <c r="C28" s="17">
        <v>30</v>
      </c>
      <c r="D28" s="17">
        <v>6</v>
      </c>
      <c r="E28" s="18">
        <v>450</v>
      </c>
      <c r="F28" s="19">
        <f t="shared" si="0"/>
        <v>1350</v>
      </c>
      <c r="G28" s="19">
        <f t="shared" si="1"/>
        <v>2700</v>
      </c>
      <c r="H28" s="20">
        <f t="shared" si="2"/>
        <v>11691</v>
      </c>
    </row>
    <row r="29" spans="1:8">
      <c r="A29" s="16"/>
      <c r="B29" s="17">
        <v>0</v>
      </c>
      <c r="C29" s="17">
        <v>0</v>
      </c>
      <c r="D29" s="17">
        <v>0</v>
      </c>
      <c r="E29" s="18">
        <v>0</v>
      </c>
      <c r="F29" s="19">
        <f t="shared" si="0"/>
        <v>0</v>
      </c>
      <c r="G29" s="19">
        <f t="shared" si="1"/>
        <v>0</v>
      </c>
      <c r="H29" s="20">
        <f t="shared" si="2"/>
        <v>0</v>
      </c>
    </row>
    <row r="30" spans="1:8">
      <c r="A30" s="16"/>
      <c r="B30" s="17">
        <v>0</v>
      </c>
      <c r="C30" s="17">
        <v>0</v>
      </c>
      <c r="D30" s="17">
        <v>0</v>
      </c>
      <c r="E30" s="18">
        <v>0</v>
      </c>
      <c r="F30" s="19">
        <f t="shared" si="0"/>
        <v>0</v>
      </c>
      <c r="G30" s="19">
        <f t="shared" si="1"/>
        <v>0</v>
      </c>
      <c r="H30" s="20">
        <f t="shared" si="2"/>
        <v>0</v>
      </c>
    </row>
    <row r="31" spans="1:8">
      <c r="A31" s="16"/>
      <c r="B31" s="17">
        <v>0</v>
      </c>
      <c r="C31" s="17">
        <v>0</v>
      </c>
      <c r="D31" s="17">
        <v>0</v>
      </c>
      <c r="E31" s="18">
        <v>0</v>
      </c>
      <c r="F31" s="19">
        <f t="shared" si="0"/>
        <v>0</v>
      </c>
      <c r="G31" s="19">
        <f t="shared" si="1"/>
        <v>0</v>
      </c>
      <c r="H31" s="20">
        <f t="shared" si="2"/>
        <v>0</v>
      </c>
    </row>
    <row r="32" spans="1:8">
      <c r="A32" s="16"/>
      <c r="B32" s="17">
        <v>0</v>
      </c>
      <c r="C32" s="17">
        <v>0</v>
      </c>
      <c r="D32" s="17">
        <v>0</v>
      </c>
      <c r="E32" s="18">
        <v>0</v>
      </c>
      <c r="F32" s="19">
        <f t="shared" si="0"/>
        <v>0</v>
      </c>
      <c r="G32" s="19">
        <f t="shared" si="1"/>
        <v>0</v>
      </c>
      <c r="H32" s="20">
        <f t="shared" si="2"/>
        <v>0</v>
      </c>
    </row>
    <row r="33" spans="1:8">
      <c r="A33" s="21"/>
      <c r="B33" s="22">
        <v>0</v>
      </c>
      <c r="C33" s="22">
        <v>0</v>
      </c>
      <c r="D33" s="22">
        <v>0</v>
      </c>
      <c r="E33" s="23">
        <v>0</v>
      </c>
      <c r="F33" s="24">
        <f t="shared" si="0"/>
        <v>0</v>
      </c>
      <c r="G33" s="24">
        <f t="shared" si="1"/>
        <v>0</v>
      </c>
      <c r="H33" s="25">
        <f t="shared" si="2"/>
        <v>0</v>
      </c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26" t="s">
        <v>44</v>
      </c>
      <c r="B35" s="27"/>
      <c r="C35" s="27"/>
      <c r="D35" s="27"/>
      <c r="E35" s="27"/>
      <c r="F35" s="27"/>
      <c r="G35" s="28">
        <f>SUM(G26:G33)</f>
        <v>10900</v>
      </c>
      <c r="H35" s="29">
        <f>SUM(H26:H33)</f>
        <v>47197</v>
      </c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46" t="s">
        <v>45</v>
      </c>
      <c r="B38" s="46"/>
      <c r="C38" s="46"/>
      <c r="D38" s="46"/>
      <c r="E38" s="46"/>
      <c r="F38" s="46"/>
      <c r="G38" s="46"/>
      <c r="H38" s="46"/>
    </row>
    <row r="39" spans="1:8" ht="32" customHeight="1">
      <c r="A39" s="30" t="s">
        <v>46</v>
      </c>
      <c r="B39" s="49" t="s">
        <v>47</v>
      </c>
      <c r="C39" s="49"/>
      <c r="D39" s="49"/>
      <c r="E39" s="1"/>
      <c r="F39" s="1"/>
      <c r="G39" s="1"/>
      <c r="H39" s="1"/>
    </row>
    <row r="40" spans="1:8" ht="32" customHeight="1">
      <c r="A40" s="31" t="s">
        <v>48</v>
      </c>
      <c r="B40" s="50" t="s">
        <v>49</v>
      </c>
      <c r="C40" s="50"/>
      <c r="D40" s="50"/>
      <c r="E40" s="1"/>
      <c r="F40" s="1"/>
      <c r="G40" s="1"/>
      <c r="H40" s="1"/>
    </row>
    <row r="41" spans="1:8" ht="64" customHeight="1">
      <c r="A41" s="31" t="s">
        <v>50</v>
      </c>
      <c r="B41" s="50" t="s">
        <v>51</v>
      </c>
      <c r="C41" s="50"/>
      <c r="D41" s="50"/>
      <c r="E41" s="1"/>
      <c r="F41" s="1"/>
      <c r="G41" s="1"/>
      <c r="H41" s="1"/>
    </row>
    <row r="42" spans="1:8" ht="48" customHeight="1">
      <c r="A42" s="31" t="s">
        <v>52</v>
      </c>
      <c r="B42" s="50" t="s">
        <v>53</v>
      </c>
      <c r="C42" s="50"/>
      <c r="D42" s="50"/>
      <c r="E42" s="1"/>
      <c r="F42" s="1"/>
      <c r="G42" s="1"/>
      <c r="H42" s="1"/>
    </row>
    <row r="43" spans="1:8" ht="64" customHeight="1">
      <c r="A43" s="31" t="s">
        <v>54</v>
      </c>
      <c r="B43" s="50" t="s">
        <v>55</v>
      </c>
      <c r="C43" s="50"/>
      <c r="D43" s="50"/>
      <c r="E43" s="1"/>
      <c r="F43" s="1"/>
      <c r="G43" s="1"/>
      <c r="H43" s="1"/>
    </row>
    <row r="44" spans="1:8" ht="48" customHeight="1">
      <c r="A44" s="31" t="s">
        <v>56</v>
      </c>
      <c r="B44" s="50" t="s">
        <v>57</v>
      </c>
      <c r="C44" s="50"/>
      <c r="D44" s="50"/>
      <c r="E44" s="1"/>
      <c r="F44" s="1"/>
      <c r="G44" s="1"/>
      <c r="H44" s="1"/>
    </row>
    <row r="45" spans="1:8" ht="96" customHeight="1">
      <c r="A45" s="32"/>
      <c r="B45" s="49" t="s">
        <v>58</v>
      </c>
      <c r="C45" s="49"/>
      <c r="D45" s="49"/>
      <c r="E45" s="1"/>
      <c r="F45" s="1"/>
      <c r="G45" s="1"/>
      <c r="H45" s="1"/>
    </row>
  </sheetData>
  <mergeCells count="13">
    <mergeCell ref="B44:D44"/>
    <mergeCell ref="B45:D45"/>
    <mergeCell ref="B39:D39"/>
    <mergeCell ref="B40:D40"/>
    <mergeCell ref="B41:D41"/>
    <mergeCell ref="B42:D42"/>
    <mergeCell ref="B43:D43"/>
    <mergeCell ref="A4:D4"/>
    <mergeCell ref="A5:D5"/>
    <mergeCell ref="A24:H24"/>
    <mergeCell ref="A38:H38"/>
    <mergeCell ref="D7:F7"/>
    <mergeCell ref="D23:F23"/>
  </mergeCells>
  <hyperlinks>
    <hyperlink ref="A2" r:id="rId1" xr:uid="{D407C22A-0042-B741-9349-8EC176DA88B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 Cost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Belinda Shaw</cp:lastModifiedBy>
  <dcterms:created xsi:type="dcterms:W3CDTF">2026-09-08T10:40:34Z</dcterms:created>
  <dcterms:modified xsi:type="dcterms:W3CDTF">2026-09-08T10:42:19Z</dcterms:modified>
</cp:coreProperties>
</file>